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Mes congés" state="visible" r:id="rId4"/>
    <sheet sheetId="2" name="Absences" state="visible" r:id="rId5"/>
    <sheet sheetId="3" name="Exemple" state="visible" r:id="rId6"/>
    <sheet sheetId="4" name="Jours fériés" state="visible" r:id="rId7"/>
    <sheet sheetId="5" name="Mode d'emploi" state="visible" r:id="rId8"/>
  </sheets>
  <calcPr calcId="171027"/>
</workbook>
</file>

<file path=xl/sharedStrings.xml><?xml version="1.0" encoding="utf-8"?>
<sst xmlns="http://schemas.openxmlformats.org/spreadsheetml/2006/main" count="71" uniqueCount="50">
  <si>
    <t>Suivi des congés payés</t>
  </si>
  <si>
    <t>2,5 jours ouvrables par mois de travail, du 1er juin au 31 mai. Les colonnes grisées se calculent seules.</t>
  </si>
  <si>
    <t>Début de la période</t>
  </si>
  <si>
    <t>Calcul au</t>
  </si>
  <si>
    <t>Nom</t>
  </si>
  <si>
    <t>Date d'arrivée</t>
  </si>
  <si>
    <t>Solde au début de la période</t>
  </si>
  <si>
    <t>Mois travaillés</t>
  </si>
  <si>
    <t>Jours acquis</t>
  </si>
  <si>
    <t>Jours pris</t>
  </si>
  <si>
    <t>Solde</t>
  </si>
  <si>
    <t>Les absences</t>
  </si>
  <si>
    <t>Une ligne par absence ; seules les « Congés payés » se retirent du solde. Les jours se comptent sans le dimanche ni les fériés.</t>
  </si>
  <si>
    <t>Du</t>
  </si>
  <si>
    <t>Au</t>
  </si>
  <si>
    <t>Type</t>
  </si>
  <si>
    <t>Jours ouvrables</t>
  </si>
  <si>
    <t>Exemple : une boutique de cinq personnes</t>
  </si>
  <si>
    <t>Calculé au 18 octobre 2026 : 4 mois travaillés depuis le 1er juin pour qui était déjà là.</t>
  </si>
  <si>
    <t>Léa</t>
  </si>
  <si>
    <t>Hugo</t>
  </si>
  <si>
    <t>Chloé</t>
  </si>
  <si>
    <t>Louis</t>
  </si>
  <si>
    <t>Manon</t>
  </si>
  <si>
    <t>Les absences de l'exemple</t>
  </si>
  <si>
    <t>Congés payés</t>
  </si>
  <si>
    <t>Récupération</t>
  </si>
  <si>
    <t>Les jours fériés de la période</t>
  </si>
  <si>
    <t>Retirez ceux que votre magasin ouvre : un férié travaillé se décompte comme un autre jour. Le 1er mai reste chômé.</t>
  </si>
  <si>
    <t>Date</t>
  </si>
  <si>
    <t>Férié</t>
  </si>
  <si>
    <t>Fête nationale</t>
  </si>
  <si>
    <t>Assomption</t>
  </si>
  <si>
    <t>Toussaint</t>
  </si>
  <si>
    <t>Armistice</t>
  </si>
  <si>
    <t>Noël</t>
  </si>
  <si>
    <t>Jour de l'an</t>
  </si>
  <si>
    <t>Lundi de Pâques</t>
  </si>
  <si>
    <t>1er mai</t>
  </si>
  <si>
    <t>Ascension</t>
  </si>
  <si>
    <t>Victoire 1945</t>
  </si>
  <si>
    <t>Lundi de Pentecôte</t>
  </si>
  <si>
    <t>Suivi des congés payés : le mode d'emploi</t>
  </si>
  <si>
    <t>1. Dans « Mes congés », une ligne par personne : son nom, sa date d'arrivée et le solde qu'il lui restait au début de la période (le 1er juin).</t>
  </si>
  <si>
    <t>2. Les mois travaillés, les jours acquis (2,5 par mois, arrondis au jour supérieur) et le solde se calculent seuls, à la date du jour.</t>
  </si>
  <si>
    <t>3. Dans « Absences », une ligne par absence : le nom exactement comme dans « Mes congés », les dates et le type. Seules les « Congés payés » se retirent du solde.</t>
  </si>
  <si>
    <t>4. Les jours se comptent en jours ouvrables : du lundi au samedi, sans les fériés de l'onglet « Jours fériés ». Retirez-en ceux que votre magasin ouvre.</t>
  </si>
  <si>
    <t>5. Le 1er juin suivant, reportez le solde de chacun dans « Solde au début de la période », changez la date de début, et videz « Absences ».</t>
  </si>
  <si>
    <t>Ce que ce fichier ne fait pas : décompter selon les jours de travail réels de chacun, les absences qui suspendent l'acquisition, les règles de votre convention.</t>
  </si>
  <si>
    <t>Smarly le fait pour vous : chacun demande depuis son téléphone, vous validez en voyant qui est absent, et le solde se crédite seul le 1er du mois. smarly.app/gestion-conges-magasin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</si>
</sst>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b/>
      <color rgb="FF1D2B4E"/>
      <sz val="14"/>
      <name val="Arial"/>
    </font>
    <font>
      <color rgb="FF4B5775"/>
      <sz val="10"/>
      <name val="Arial"/>
    </font>
    <font>
      <b/>
      <sz val="10"/>
      <name val="Arial"/>
    </font>
    <font>
      <b/>
      <color rgb="FFFFFFFF"/>
      <sz val="10"/>
      <name val="Arial"/>
    </font>
    <font>
      <sz val="10"/>
      <name val="Arial"/>
    </font>
    <font>
      <b/>
      <color rgb="FF1D2B4E"/>
      <sz val="11"/>
      <name val="Arial"/>
    </font>
    <font>
      <color rgb="FF1D2B4E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1D2B4E"/>
      </patternFill>
    </fill>
    <fill>
      <patternFill patternType="solid">
        <fgColor rgb="FFF7F4EE"/>
      </patternFill>
    </fill>
    <fill>
      <patternFill patternType="solid">
        <fgColor rgb="FFD4F5EF"/>
      </patternFill>
    </fill>
  </fills>
  <borders count="2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/>
    <xf numFmtId="164" fontId="5" fillId="0" borderId="1" xfId="0" applyNumberFormat="1" applyFont="1" applyBorder="1"/>
    <xf numFmtId="0" fontId="5" fillId="0" borderId="1" xfId="0" applyFont="1" applyBorder="1"/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16" customWidth="1"/>
    <col min="4" max="7" width="12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4" x14ac:dyDescent="0.25">
      <c r="A4" s="3" t="s">
        <v>2</v>
      </c>
      <c r="B4" s="4">
        <v>46174</v>
      </c>
      <c r="C4" s="3" t="s">
        <v>3</v>
      </c>
      <c r="D4" s="4">
        <f>TODAY()</f>
      </c>
    </row>
    <row r="5" ht="32" customHeight="1" spans="1:7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spans="1:7" x14ac:dyDescent="0.25">
      <c r="A6" s="6"/>
      <c r="B6" s="7"/>
      <c r="C6" s="8"/>
      <c r="D6" s="9">
        <f>IF(A6="","",IF(MAX(B6,$B$4)&gt;$D$4,0,MIN(12,DATEDIF(MAX(B6,$B$4),$D$4,"m"))))</f>
      </c>
      <c r="E6" s="9">
        <f>IF(A6="","",ROUNDUP(D6*2.5,0))</f>
      </c>
      <c r="F6" s="9">
        <f>IF(A6="","",SUMIFS(Absences!E:E,Absences!A:A,A6,Absences!D:D,"Congés payés"))</f>
      </c>
      <c r="G6" s="10">
        <f>IF(A6="","",C6+E6-F6)</f>
      </c>
    </row>
    <row r="7" spans="1:7" x14ac:dyDescent="0.25">
      <c r="A7" s="6"/>
      <c r="B7" s="7"/>
      <c r="C7" s="8"/>
      <c r="D7" s="9">
        <f>IF(A7="","",IF(MAX(B7,$B$4)&gt;$D$4,0,MIN(12,DATEDIF(MAX(B7,$B$4),$D$4,"m"))))</f>
      </c>
      <c r="E7" s="9">
        <f>IF(A7="","",ROUNDUP(D7*2.5,0))</f>
      </c>
      <c r="F7" s="9">
        <f>IF(A7="","",SUMIFS(Absences!E:E,Absences!A:A,A7,Absences!D:D,"Congés payés"))</f>
      </c>
      <c r="G7" s="10">
        <f>IF(A7="","",C7+E7-F7)</f>
      </c>
    </row>
    <row r="8" spans="1:7" x14ac:dyDescent="0.25">
      <c r="A8" s="6"/>
      <c r="B8" s="7"/>
      <c r="C8" s="8"/>
      <c r="D8" s="9">
        <f>IF(A8="","",IF(MAX(B8,$B$4)&gt;$D$4,0,MIN(12,DATEDIF(MAX(B8,$B$4),$D$4,"m"))))</f>
      </c>
      <c r="E8" s="9">
        <f>IF(A8="","",ROUNDUP(D8*2.5,0))</f>
      </c>
      <c r="F8" s="9">
        <f>IF(A8="","",SUMIFS(Absences!E:E,Absences!A:A,A8,Absences!D:D,"Congés payés"))</f>
      </c>
      <c r="G8" s="10">
        <f>IF(A8="","",C8+E8-F8)</f>
      </c>
    </row>
    <row r="9" spans="1:7" x14ac:dyDescent="0.25">
      <c r="A9" s="6"/>
      <c r="B9" s="7"/>
      <c r="C9" s="8"/>
      <c r="D9" s="9">
        <f>IF(A9="","",IF(MAX(B9,$B$4)&gt;$D$4,0,MIN(12,DATEDIF(MAX(B9,$B$4),$D$4,"m"))))</f>
      </c>
      <c r="E9" s="9">
        <f>IF(A9="","",ROUNDUP(D9*2.5,0))</f>
      </c>
      <c r="F9" s="9">
        <f>IF(A9="","",SUMIFS(Absences!E:E,Absences!A:A,A9,Absences!D:D,"Congés payés"))</f>
      </c>
      <c r="G9" s="10">
        <f>IF(A9="","",C9+E9-F9)</f>
      </c>
    </row>
    <row r="10" spans="1:7" x14ac:dyDescent="0.25">
      <c r="A10" s="6"/>
      <c r="B10" s="7"/>
      <c r="C10" s="8"/>
      <c r="D10" s="9">
        <f>IF(A10="","",IF(MAX(B10,$B$4)&gt;$D$4,0,MIN(12,DATEDIF(MAX(B10,$B$4),$D$4,"m"))))</f>
      </c>
      <c r="E10" s="9">
        <f>IF(A10="","",ROUNDUP(D10*2.5,0))</f>
      </c>
      <c r="F10" s="9">
        <f>IF(A10="","",SUMIFS(Absences!E:E,Absences!A:A,A10,Absences!D:D,"Congés payés"))</f>
      </c>
      <c r="G10" s="10">
        <f>IF(A10="","",C10+E10-F10)</f>
      </c>
    </row>
    <row r="11" spans="1:7" x14ac:dyDescent="0.25">
      <c r="A11" s="6"/>
      <c r="B11" s="7"/>
      <c r="C11" s="8"/>
      <c r="D11" s="9">
        <f>IF(A11="","",IF(MAX(B11,$B$4)&gt;$D$4,0,MIN(12,DATEDIF(MAX(B11,$B$4),$D$4,"m"))))</f>
      </c>
      <c r="E11" s="9">
        <f>IF(A11="","",ROUNDUP(D11*2.5,0))</f>
      </c>
      <c r="F11" s="9">
        <f>IF(A11="","",SUMIFS(Absences!E:E,Absences!A:A,A11,Absences!D:D,"Congés payés"))</f>
      </c>
      <c r="G11" s="10">
        <f>IF(A11="","",C11+E11-F11)</f>
      </c>
    </row>
    <row r="12" spans="1:7" x14ac:dyDescent="0.25">
      <c r="A12" s="6"/>
      <c r="B12" s="7"/>
      <c r="C12" s="8"/>
      <c r="D12" s="9">
        <f>IF(A12="","",IF(MAX(B12,$B$4)&gt;$D$4,0,MIN(12,DATEDIF(MAX(B12,$B$4),$D$4,"m"))))</f>
      </c>
      <c r="E12" s="9">
        <f>IF(A12="","",ROUNDUP(D12*2.5,0))</f>
      </c>
      <c r="F12" s="9">
        <f>IF(A12="","",SUMIFS(Absences!E:E,Absences!A:A,A12,Absences!D:D,"Congés payés"))</f>
      </c>
      <c r="G12" s="10">
        <f>IF(A12="","",C12+E12-F12)</f>
      </c>
    </row>
    <row r="13" spans="1:7" x14ac:dyDescent="0.25">
      <c r="A13" s="6"/>
      <c r="B13" s="7"/>
      <c r="C13" s="8"/>
      <c r="D13" s="9">
        <f>IF(A13="","",IF(MAX(B13,$B$4)&gt;$D$4,0,MIN(12,DATEDIF(MAX(B13,$B$4),$D$4,"m"))))</f>
      </c>
      <c r="E13" s="9">
        <f>IF(A13="","",ROUNDUP(D13*2.5,0))</f>
      </c>
      <c r="F13" s="9">
        <f>IF(A13="","",SUMIFS(Absences!E:E,Absences!A:A,A13,Absences!D:D,"Congés payés"))</f>
      </c>
      <c r="G13" s="10">
        <f>IF(A13="","",C13+E13-F13)</f>
      </c>
    </row>
    <row r="14" spans="1:7" x14ac:dyDescent="0.25">
      <c r="A14" s="6"/>
      <c r="B14" s="7"/>
      <c r="C14" s="8"/>
      <c r="D14" s="9">
        <f>IF(A14="","",IF(MAX(B14,$B$4)&gt;$D$4,0,MIN(12,DATEDIF(MAX(B14,$B$4),$D$4,"m"))))</f>
      </c>
      <c r="E14" s="9">
        <f>IF(A14="","",ROUNDUP(D14*2.5,0))</f>
      </c>
      <c r="F14" s="9">
        <f>IF(A14="","",SUMIFS(Absences!E:E,Absences!A:A,A14,Absences!D:D,"Congés payés"))</f>
      </c>
      <c r="G14" s="10">
        <f>IF(A14="","",C14+E14-F14)</f>
      </c>
    </row>
    <row r="15" spans="1:7" x14ac:dyDescent="0.25">
      <c r="A15" s="6"/>
      <c r="B15" s="7"/>
      <c r="C15" s="8"/>
      <c r="D15" s="9">
        <f>IF(A15="","",IF(MAX(B15,$B$4)&gt;$D$4,0,MIN(12,DATEDIF(MAX(B15,$B$4),$D$4,"m"))))</f>
      </c>
      <c r="E15" s="9">
        <f>IF(A15="","",ROUNDUP(D15*2.5,0))</f>
      </c>
      <c r="F15" s="9">
        <f>IF(A15="","",SUMIFS(Absences!E:E,Absences!A:A,A15,Absences!D:D,"Congés payés"))</f>
      </c>
      <c r="G15" s="10">
        <f>IF(A15="","",C15+E15-F15)</f>
      </c>
    </row>
    <row r="16" spans="1:7" x14ac:dyDescent="0.25">
      <c r="A16" s="6"/>
      <c r="B16" s="7"/>
      <c r="C16" s="8"/>
      <c r="D16" s="9">
        <f>IF(A16="","",IF(MAX(B16,$B$4)&gt;$D$4,0,MIN(12,DATEDIF(MAX(B16,$B$4),$D$4,"m"))))</f>
      </c>
      <c r="E16" s="9">
        <f>IF(A16="","",ROUNDUP(D16*2.5,0))</f>
      </c>
      <c r="F16" s="9">
        <f>IF(A16="","",SUMIFS(Absences!E:E,Absences!A:A,A16,Absences!D:D,"Congés payés"))</f>
      </c>
      <c r="G16" s="10">
        <f>IF(A16="","",C16+E16-F16)</f>
      </c>
    </row>
    <row r="17" spans="1:7" x14ac:dyDescent="0.25">
      <c r="A17" s="6"/>
      <c r="B17" s="7"/>
      <c r="C17" s="8"/>
      <c r="D17" s="9">
        <f>IF(A17="","",IF(MAX(B17,$B$4)&gt;$D$4,0,MIN(12,DATEDIF(MAX(B17,$B$4),$D$4,"m"))))</f>
      </c>
      <c r="E17" s="9">
        <f>IF(A17="","",ROUNDUP(D17*2.5,0))</f>
      </c>
      <c r="F17" s="9">
        <f>IF(A17="","",SUMIFS(Absences!E:E,Absences!A:A,A17,Absences!D:D,"Congés payés"))</f>
      </c>
      <c r="G17" s="10">
        <f>IF(A17="","",C17+E17-F17)</f>
      </c>
    </row>
    <row r="18" spans="1:7" x14ac:dyDescent="0.25">
      <c r="A18" s="6"/>
      <c r="B18" s="7"/>
      <c r="C18" s="8"/>
      <c r="D18" s="9">
        <f>IF(A18="","",IF(MAX(B18,$B$4)&gt;$D$4,0,MIN(12,DATEDIF(MAX(B18,$B$4),$D$4,"m"))))</f>
      </c>
      <c r="E18" s="9">
        <f>IF(A18="","",ROUNDUP(D18*2.5,0))</f>
      </c>
      <c r="F18" s="9">
        <f>IF(A18="","",SUMIFS(Absences!E:E,Absences!A:A,A18,Absences!D:D,"Congés payés"))</f>
      </c>
      <c r="G18" s="10">
        <f>IF(A18="","",C18+E18-F18)</f>
      </c>
    </row>
    <row r="19" spans="1:7" x14ac:dyDescent="0.25">
      <c r="A19" s="6"/>
      <c r="B19" s="7"/>
      <c r="C19" s="8"/>
      <c r="D19" s="9">
        <f>IF(A19="","",IF(MAX(B19,$B$4)&gt;$D$4,0,MIN(12,DATEDIF(MAX(B19,$B$4),$D$4,"m"))))</f>
      </c>
      <c r="E19" s="9">
        <f>IF(A19="","",ROUNDUP(D19*2.5,0))</f>
      </c>
      <c r="F19" s="9">
        <f>IF(A19="","",SUMIFS(Absences!E:E,Absences!A:A,A19,Absences!D:D,"Congés payés"))</f>
      </c>
      <c r="G19" s="10">
        <f>IF(A19="","",C19+E19-F19)</f>
      </c>
    </row>
    <row r="20" spans="1:7" x14ac:dyDescent="0.25">
      <c r="A20" s="6"/>
      <c r="B20" s="7"/>
      <c r="C20" s="8"/>
      <c r="D20" s="9">
        <f>IF(A20="","",IF(MAX(B20,$B$4)&gt;$D$4,0,MIN(12,DATEDIF(MAX(B20,$B$4),$D$4,"m"))))</f>
      </c>
      <c r="E20" s="9">
        <f>IF(A20="","",ROUNDUP(D20*2.5,0))</f>
      </c>
      <c r="F20" s="9">
        <f>IF(A20="","",SUMIFS(Absences!E:E,Absences!A:A,A20,Absences!D:D,"Congés payés"))</f>
      </c>
      <c r="G20" s="10">
        <f>IF(A20="","",C20+E20-F20)</f>
      </c>
    </row>
    <row r="21" spans="1:7" x14ac:dyDescent="0.25">
      <c r="A21" s="6"/>
      <c r="B21" s="7"/>
      <c r="C21" s="8"/>
      <c r="D21" s="9">
        <f>IF(A21="","",IF(MAX(B21,$B$4)&gt;$D$4,0,MIN(12,DATEDIF(MAX(B21,$B$4),$D$4,"m"))))</f>
      </c>
      <c r="E21" s="9">
        <f>IF(A21="","",ROUNDUP(D21*2.5,0))</f>
      </c>
      <c r="F21" s="9">
        <f>IF(A21="","",SUMIFS(Absences!E:E,Absences!A:A,A21,Absences!D:D,"Congés payés"))</f>
      </c>
      <c r="G21" s="10">
        <f>IF(A21="","",C21+E21-F21)</f>
      </c>
    </row>
    <row r="22" spans="1:7" x14ac:dyDescent="0.25">
      <c r="A22" s="6"/>
      <c r="B22" s="7"/>
      <c r="C22" s="8"/>
      <c r="D22" s="9">
        <f>IF(A22="","",IF(MAX(B22,$B$4)&gt;$D$4,0,MIN(12,DATEDIF(MAX(B22,$B$4),$D$4,"m"))))</f>
      </c>
      <c r="E22" s="9">
        <f>IF(A22="","",ROUNDUP(D22*2.5,0))</f>
      </c>
      <c r="F22" s="9">
        <f>IF(A22="","",SUMIFS(Absences!E:E,Absences!A:A,A22,Absences!D:D,"Congés payés"))</f>
      </c>
      <c r="G22" s="10">
        <f>IF(A22="","",C22+E22-F22)</f>
      </c>
    </row>
    <row r="23" spans="1:7" x14ac:dyDescent="0.25">
      <c r="A23" s="6"/>
      <c r="B23" s="7"/>
      <c r="C23" s="8"/>
      <c r="D23" s="9">
        <f>IF(A23="","",IF(MAX(B23,$B$4)&gt;$D$4,0,MIN(12,DATEDIF(MAX(B23,$B$4),$D$4,"m"))))</f>
      </c>
      <c r="E23" s="9">
        <f>IF(A23="","",ROUNDUP(D23*2.5,0))</f>
      </c>
      <c r="F23" s="9">
        <f>IF(A23="","",SUMIFS(Absences!E:E,Absences!A:A,A23,Absences!D:D,"Congés payés"))</f>
      </c>
      <c r="G23" s="10">
        <f>IF(A23="","",C23+E23-F23)</f>
      </c>
    </row>
    <row r="24" spans="1:7" x14ac:dyDescent="0.25">
      <c r="A24" s="6"/>
      <c r="B24" s="7"/>
      <c r="C24" s="8"/>
      <c r="D24" s="9">
        <f>IF(A24="","",IF(MAX(B24,$B$4)&gt;$D$4,0,MIN(12,DATEDIF(MAX(B24,$B$4),$D$4,"m"))))</f>
      </c>
      <c r="E24" s="9">
        <f>IF(A24="","",ROUNDUP(D24*2.5,0))</f>
      </c>
      <c r="F24" s="9">
        <f>IF(A24="","",SUMIFS(Absences!E:E,Absences!A:A,A24,Absences!D:D,"Congés payés"))</f>
      </c>
      <c r="G24" s="10">
        <f>IF(A24="","",C24+E24-F24)</f>
      </c>
    </row>
    <row r="25" spans="1:7" x14ac:dyDescent="0.25">
      <c r="A25" s="6"/>
      <c r="B25" s="7"/>
      <c r="C25" s="8"/>
      <c r="D25" s="9">
        <f>IF(A25="","",IF(MAX(B25,$B$4)&gt;$D$4,0,MIN(12,DATEDIF(MAX(B25,$B$4),$D$4,"m"))))</f>
      </c>
      <c r="E25" s="9">
        <f>IF(A25="","",ROUNDUP(D25*2.5,0))</f>
      </c>
      <c r="F25" s="9">
        <f>IF(A25="","",SUMIFS(Absences!E:E,Absences!A:A,A25,Absences!D:D,"Congés payés"))</f>
      </c>
      <c r="G25" s="10">
        <f>IF(A25="","",C25+E25-F25)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6" customWidth="1"/>
    <col min="5" max="5" width="14" customWidth="1"/>
  </cols>
  <sheetData>
    <row r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x14ac:dyDescent="0.25">
      <c r="A2" s="2" t="s">
        <v>12</v>
      </c>
      <c r="B2" s="2"/>
      <c r="C2" s="2"/>
      <c r="D2" s="2"/>
      <c r="E2" s="2"/>
      <c r="F2" s="2"/>
      <c r="G2" s="2"/>
    </row>
    <row r="5" ht="32" customHeight="1" spans="1:5" x14ac:dyDescent="0.25">
      <c r="A5" s="5" t="s">
        <v>4</v>
      </c>
      <c r="B5" s="5" t="s">
        <v>13</v>
      </c>
      <c r="C5" s="5" t="s">
        <v>14</v>
      </c>
      <c r="D5" s="5" t="s">
        <v>15</v>
      </c>
      <c r="E5" s="5" t="s">
        <v>16</v>
      </c>
    </row>
    <row r="6" spans="1:5" x14ac:dyDescent="0.25">
      <c r="A6" s="6"/>
      <c r="B6" s="7"/>
      <c r="C6" s="7"/>
      <c r="D6" s="6"/>
      <c r="E6" s="9">
        <f>IF(OR(B6="",C6=""),"",NETWORKDAYS.INTL(B6,C6,"0000001",'Jours fériés'!$A$5:$A$30))</f>
      </c>
    </row>
    <row r="7" spans="1:5" x14ac:dyDescent="0.25">
      <c r="A7" s="6"/>
      <c r="B7" s="7"/>
      <c r="C7" s="7"/>
      <c r="D7" s="6"/>
      <c r="E7" s="9">
        <f>IF(OR(B7="",C7=""),"",NETWORKDAYS.INTL(B7,C7,"0000001",'Jours fériés'!$A$5:$A$30))</f>
      </c>
    </row>
    <row r="8" spans="1:5" x14ac:dyDescent="0.25">
      <c r="A8" s="6"/>
      <c r="B8" s="7"/>
      <c r="C8" s="7"/>
      <c r="D8" s="6"/>
      <c r="E8" s="9">
        <f>IF(OR(B8="",C8=""),"",NETWORKDAYS.INTL(B8,C8,"0000001",'Jours fériés'!$A$5:$A$30))</f>
      </c>
    </row>
    <row r="9" spans="1:5" x14ac:dyDescent="0.25">
      <c r="A9" s="6"/>
      <c r="B9" s="7"/>
      <c r="C9" s="7"/>
      <c r="D9" s="6"/>
      <c r="E9" s="9">
        <f>IF(OR(B9="",C9=""),"",NETWORKDAYS.INTL(B9,C9,"0000001",'Jours fériés'!$A$5:$A$30))</f>
      </c>
    </row>
    <row r="10" spans="1:5" x14ac:dyDescent="0.25">
      <c r="A10" s="6"/>
      <c r="B10" s="7"/>
      <c r="C10" s="7"/>
      <c r="D10" s="6"/>
      <c r="E10" s="9">
        <f>IF(OR(B10="",C10=""),"",NETWORKDAYS.INTL(B10,C10,"0000001",'Jours fériés'!$A$5:$A$30))</f>
      </c>
    </row>
    <row r="11" spans="1:5" x14ac:dyDescent="0.25">
      <c r="A11" s="6"/>
      <c r="B11" s="7"/>
      <c r="C11" s="7"/>
      <c r="D11" s="6"/>
      <c r="E11" s="9">
        <f>IF(OR(B11="",C11=""),"",NETWORKDAYS.INTL(B11,C11,"0000001",'Jours fériés'!$A$5:$A$30))</f>
      </c>
    </row>
    <row r="12" spans="1:5" x14ac:dyDescent="0.25">
      <c r="A12" s="6"/>
      <c r="B12" s="7"/>
      <c r="C12" s="7"/>
      <c r="D12" s="6"/>
      <c r="E12" s="9">
        <f>IF(OR(B12="",C12=""),"",NETWORKDAYS.INTL(B12,C12,"0000001",'Jours fériés'!$A$5:$A$30))</f>
      </c>
    </row>
    <row r="13" spans="1:5" x14ac:dyDescent="0.25">
      <c r="A13" s="6"/>
      <c r="B13" s="7"/>
      <c r="C13" s="7"/>
      <c r="D13" s="6"/>
      <c r="E13" s="9">
        <f>IF(OR(B13="",C13=""),"",NETWORKDAYS.INTL(B13,C13,"0000001",'Jours fériés'!$A$5:$A$30))</f>
      </c>
    </row>
    <row r="14" spans="1:5" x14ac:dyDescent="0.25">
      <c r="A14" s="6"/>
      <c r="B14" s="7"/>
      <c r="C14" s="7"/>
      <c r="D14" s="6"/>
      <c r="E14" s="9">
        <f>IF(OR(B14="",C14=""),"",NETWORKDAYS.INTL(B14,C14,"0000001",'Jours fériés'!$A$5:$A$30))</f>
      </c>
    </row>
    <row r="15" spans="1:5" x14ac:dyDescent="0.25">
      <c r="A15" s="6"/>
      <c r="B15" s="7"/>
      <c r="C15" s="7"/>
      <c r="D15" s="6"/>
      <c r="E15" s="9">
        <f>IF(OR(B15="",C15=""),"",NETWORKDAYS.INTL(B15,C15,"0000001",'Jours fériés'!$A$5:$A$30))</f>
      </c>
    </row>
    <row r="16" spans="1:5" x14ac:dyDescent="0.25">
      <c r="A16" s="6"/>
      <c r="B16" s="7"/>
      <c r="C16" s="7"/>
      <c r="D16" s="6"/>
      <c r="E16" s="9">
        <f>IF(OR(B16="",C16=""),"",NETWORKDAYS.INTL(B16,C16,"0000001",'Jours fériés'!$A$5:$A$30))</f>
      </c>
    </row>
    <row r="17" spans="1:5" x14ac:dyDescent="0.25">
      <c r="A17" s="6"/>
      <c r="B17" s="7"/>
      <c r="C17" s="7"/>
      <c r="D17" s="6"/>
      <c r="E17" s="9">
        <f>IF(OR(B17="",C17=""),"",NETWORKDAYS.INTL(B17,C17,"0000001",'Jours fériés'!$A$5:$A$30))</f>
      </c>
    </row>
    <row r="18" spans="1:5" x14ac:dyDescent="0.25">
      <c r="A18" s="6"/>
      <c r="B18" s="7"/>
      <c r="C18" s="7"/>
      <c r="D18" s="6"/>
      <c r="E18" s="9">
        <f>IF(OR(B18="",C18=""),"",NETWORKDAYS.INTL(B18,C18,"0000001",'Jours fériés'!$A$5:$A$30))</f>
      </c>
    </row>
    <row r="19" spans="1:5" x14ac:dyDescent="0.25">
      <c r="A19" s="6"/>
      <c r="B19" s="7"/>
      <c r="C19" s="7"/>
      <c r="D19" s="6"/>
      <c r="E19" s="9">
        <f>IF(OR(B19="",C19=""),"",NETWORKDAYS.INTL(B19,C19,"0000001",'Jours fériés'!$A$5:$A$30))</f>
      </c>
    </row>
    <row r="20" spans="1:5" x14ac:dyDescent="0.25">
      <c r="A20" s="6"/>
      <c r="B20" s="7"/>
      <c r="C20" s="7"/>
      <c r="D20" s="6"/>
      <c r="E20" s="9">
        <f>IF(OR(B20="",C20=""),"",NETWORKDAYS.INTL(B20,C20,"0000001",'Jours fériés'!$A$5:$A$30))</f>
      </c>
    </row>
    <row r="21" spans="1:5" x14ac:dyDescent="0.25">
      <c r="A21" s="6"/>
      <c r="B21" s="7"/>
      <c r="C21" s="7"/>
      <c r="D21" s="6"/>
      <c r="E21" s="9">
        <f>IF(OR(B21="",C21=""),"",NETWORKDAYS.INTL(B21,C21,"0000001",'Jours fériés'!$A$5:$A$30))</f>
      </c>
    </row>
    <row r="22" spans="1:5" x14ac:dyDescent="0.25">
      <c r="A22" s="6"/>
      <c r="B22" s="7"/>
      <c r="C22" s="7"/>
      <c r="D22" s="6"/>
      <c r="E22" s="9">
        <f>IF(OR(B22="",C22=""),"",NETWORKDAYS.INTL(B22,C22,"0000001",'Jours fériés'!$A$5:$A$30))</f>
      </c>
    </row>
    <row r="23" spans="1:5" x14ac:dyDescent="0.25">
      <c r="A23" s="6"/>
      <c r="B23" s="7"/>
      <c r="C23" s="7"/>
      <c r="D23" s="6"/>
      <c r="E23" s="9">
        <f>IF(OR(B23="",C23=""),"",NETWORKDAYS.INTL(B23,C23,"0000001",'Jours fériés'!$A$5:$A$30))</f>
      </c>
    </row>
    <row r="24" spans="1:5" x14ac:dyDescent="0.25">
      <c r="A24" s="6"/>
      <c r="B24" s="7"/>
      <c r="C24" s="7"/>
      <c r="D24" s="6"/>
      <c r="E24" s="9">
        <f>IF(OR(B24="",C24=""),"",NETWORKDAYS.INTL(B24,C24,"0000001",'Jours fériés'!$A$5:$A$30))</f>
      </c>
    </row>
    <row r="25" spans="1:5" x14ac:dyDescent="0.25">
      <c r="A25" s="6"/>
      <c r="B25" s="7"/>
      <c r="C25" s="7"/>
      <c r="D25" s="6"/>
      <c r="E25" s="9">
        <f>IF(OR(B25="",C25=""),"",NETWORKDAYS.INTL(B25,C25,"0000001",'Jours fériés'!$A$5:$A$30))</f>
      </c>
    </row>
  </sheetData>
  <mergeCells count="2">
    <mergeCell ref="A1:G1"/>
    <mergeCell ref="A2:G2"/>
  </mergeCells>
  <dataValidations count="2">
    <dataValidation type="list" allowBlank="1" sqref="D10:D25">
      <formula1>"Congés payés,Récupération,Sans solde,Autre"</formula1>
    </dataValidation>
    <dataValidation type="list" allowBlank="1" sqref="D6:D25">
      <formula1>"Congés payés,Récupération,Sans solde,Autre"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14" customWidth="1"/>
    <col min="3" max="3" width="16" customWidth="1"/>
    <col min="4" max="7" width="12" customWidth="1"/>
  </cols>
  <sheetData>
    <row r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x14ac:dyDescent="0.25">
      <c r="A2" s="2" t="s">
        <v>18</v>
      </c>
      <c r="B2" s="2"/>
      <c r="C2" s="2"/>
      <c r="D2" s="2"/>
      <c r="E2" s="2"/>
      <c r="F2" s="2"/>
      <c r="G2" s="2"/>
    </row>
    <row r="4" spans="1:4" x14ac:dyDescent="0.25">
      <c r="A4" s="3" t="s">
        <v>2</v>
      </c>
      <c r="B4" s="4">
        <v>46174</v>
      </c>
      <c r="C4" s="3" t="s">
        <v>3</v>
      </c>
      <c r="D4" s="4">
        <v>46313</v>
      </c>
    </row>
    <row r="5" ht="32" customHeight="1" spans="1:7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spans="1:7" x14ac:dyDescent="0.25">
      <c r="A6" s="6" t="s">
        <v>19</v>
      </c>
      <c r="B6" s="7">
        <v>44986</v>
      </c>
      <c r="C6" s="8">
        <v>4</v>
      </c>
      <c r="D6" s="9">
        <f>IF(A6="","",IF(MAX(B6,$B$4)&gt;$D$4,0,MIN(12,DATEDIF(MAX(B6,$B$4),$D$4,"m"))))</f>
      </c>
      <c r="E6" s="9">
        <f>IF(A6="","",ROUNDUP(D6*2.5,0))</f>
      </c>
      <c r="F6" s="9">
        <f>IF(A6="","",SUMIFS($E$30:$E$50,$A$30:$A$50,A6,$D$30:$D$50,"Congés payés"))</f>
      </c>
      <c r="G6" s="10">
        <f>IF(A6="","",C6+E6-F6)</f>
      </c>
    </row>
    <row r="7" spans="1:7" x14ac:dyDescent="0.25">
      <c r="A7" s="6" t="s">
        <v>20</v>
      </c>
      <c r="B7" s="7">
        <v>45537</v>
      </c>
      <c r="C7" s="8">
        <v>2.5</v>
      </c>
      <c r="D7" s="9">
        <f>IF(A7="","",IF(MAX(B7,$B$4)&gt;$D$4,0,MIN(12,DATEDIF(MAX(B7,$B$4),$D$4,"m"))))</f>
      </c>
      <c r="E7" s="9">
        <f>IF(A7="","",ROUNDUP(D7*2.5,0))</f>
      </c>
      <c r="F7" s="9">
        <f>IF(A7="","",SUMIFS($E$30:$E$50,$A$30:$A$50,A7,$D$30:$D$50,"Congés payés"))</f>
      </c>
      <c r="G7" s="10">
        <f>IF(A7="","",C7+E7-F7)</f>
      </c>
    </row>
    <row r="8" spans="1:7" x14ac:dyDescent="0.25">
      <c r="A8" s="6" t="s">
        <v>21</v>
      </c>
      <c r="B8" s="7">
        <v>46266</v>
      </c>
      <c r="C8" s="8">
        <v>0</v>
      </c>
      <c r="D8" s="9">
        <f>IF(A8="","",IF(MAX(B8,$B$4)&gt;$D$4,0,MIN(12,DATEDIF(MAX(B8,$B$4),$D$4,"m"))))</f>
      </c>
      <c r="E8" s="9">
        <f>IF(A8="","",ROUNDUP(D8*2.5,0))</f>
      </c>
      <c r="F8" s="9">
        <f>IF(A8="","",SUMIFS($E$30:$E$50,$A$30:$A$50,A8,$D$30:$D$50,"Congés payés"))</f>
      </c>
      <c r="G8" s="10">
        <f>IF(A8="","",C8+E8-F8)</f>
      </c>
    </row>
    <row r="9" spans="1:7" x14ac:dyDescent="0.25">
      <c r="A9" s="6" t="s">
        <v>22</v>
      </c>
      <c r="B9" s="7">
        <v>44571</v>
      </c>
      <c r="C9" s="8">
        <v>6</v>
      </c>
      <c r="D9" s="9">
        <f>IF(A9="","",IF(MAX(B9,$B$4)&gt;$D$4,0,MIN(12,DATEDIF(MAX(B9,$B$4),$D$4,"m"))))</f>
      </c>
      <c r="E9" s="9">
        <f>IF(A9="","",ROUNDUP(D9*2.5,0))</f>
      </c>
      <c r="F9" s="9">
        <f>IF(A9="","",SUMIFS($E$30:$E$50,$A$30:$A$50,A9,$D$30:$D$50,"Congés payés"))</f>
      </c>
      <c r="G9" s="10">
        <f>IF(A9="","",C9+E9-F9)</f>
      </c>
    </row>
    <row r="10" spans="1:7" x14ac:dyDescent="0.25">
      <c r="A10" s="6" t="s">
        <v>23</v>
      </c>
      <c r="B10" s="7">
        <v>45761</v>
      </c>
      <c r="C10" s="8">
        <v>1</v>
      </c>
      <c r="D10" s="9">
        <f>IF(A10="","",IF(MAX(B10,$B$4)&gt;$D$4,0,MIN(12,DATEDIF(MAX(B10,$B$4),$D$4,"m"))))</f>
      </c>
      <c r="E10" s="9">
        <f>IF(A10="","",ROUNDUP(D10*2.5,0))</f>
      </c>
      <c r="F10" s="9">
        <f>IF(A10="","",SUMIFS($E$30:$E$50,$A$30:$A$50,A10,$D$30:$D$50,"Congés payés"))</f>
      </c>
      <c r="G10" s="10">
        <f>IF(A10="","",C10+E10-F10)</f>
      </c>
    </row>
    <row r="11" spans="1:7" x14ac:dyDescent="0.25">
      <c r="A11" s="6"/>
      <c r="B11" s="7"/>
      <c r="C11" s="8"/>
      <c r="D11" s="9">
        <f>IF(A11="","",IF(MAX(B11,$B$4)&gt;$D$4,0,MIN(12,DATEDIF(MAX(B11,$B$4),$D$4,"m"))))</f>
      </c>
      <c r="E11" s="9">
        <f>IF(A11="","",ROUNDUP(D11*2.5,0))</f>
      </c>
      <c r="F11" s="9">
        <f>IF(A11="","",SUMIFS($E$30:$E$50,$A$30:$A$50,A11,$D$30:$D$50,"Congés payés"))</f>
      </c>
      <c r="G11" s="10">
        <f>IF(A11="","",C11+E11-F11)</f>
      </c>
    </row>
    <row r="12" spans="1:7" x14ac:dyDescent="0.25">
      <c r="A12" s="6"/>
      <c r="B12" s="7"/>
      <c r="C12" s="8"/>
      <c r="D12" s="9">
        <f>IF(A12="","",IF(MAX(B12,$B$4)&gt;$D$4,0,MIN(12,DATEDIF(MAX(B12,$B$4),$D$4,"m"))))</f>
      </c>
      <c r="E12" s="9">
        <f>IF(A12="","",ROUNDUP(D12*2.5,0))</f>
      </c>
      <c r="F12" s="9">
        <f>IF(A12="","",SUMIFS($E$30:$E$50,$A$30:$A$50,A12,$D$30:$D$50,"Congés payés"))</f>
      </c>
      <c r="G12" s="10">
        <f>IF(A12="","",C12+E12-F12)</f>
      </c>
    </row>
    <row r="13" spans="1:7" x14ac:dyDescent="0.25">
      <c r="A13" s="6"/>
      <c r="B13" s="7"/>
      <c r="C13" s="8"/>
      <c r="D13" s="9">
        <f>IF(A13="","",IF(MAX(B13,$B$4)&gt;$D$4,0,MIN(12,DATEDIF(MAX(B13,$B$4),$D$4,"m"))))</f>
      </c>
      <c r="E13" s="9">
        <f>IF(A13="","",ROUNDUP(D13*2.5,0))</f>
      </c>
      <c r="F13" s="9">
        <f>IF(A13="","",SUMIFS($E$30:$E$50,$A$30:$A$50,A13,$D$30:$D$50,"Congés payés"))</f>
      </c>
      <c r="G13" s="10">
        <f>IF(A13="","",C13+E13-F13)</f>
      </c>
    </row>
    <row r="14" spans="1:7" x14ac:dyDescent="0.25">
      <c r="A14" s="6"/>
      <c r="B14" s="7"/>
      <c r="C14" s="8"/>
      <c r="D14" s="9">
        <f>IF(A14="","",IF(MAX(B14,$B$4)&gt;$D$4,0,MIN(12,DATEDIF(MAX(B14,$B$4),$D$4,"m"))))</f>
      </c>
      <c r="E14" s="9">
        <f>IF(A14="","",ROUNDUP(D14*2.5,0))</f>
      </c>
      <c r="F14" s="9">
        <f>IF(A14="","",SUMIFS($E$30:$E$50,$A$30:$A$50,A14,$D$30:$D$50,"Congés payés"))</f>
      </c>
      <c r="G14" s="10">
        <f>IF(A14="","",C14+E14-F14)</f>
      </c>
    </row>
    <row r="15" spans="1:7" x14ac:dyDescent="0.25">
      <c r="A15" s="6"/>
      <c r="B15" s="7"/>
      <c r="C15" s="8"/>
      <c r="D15" s="9">
        <f>IF(A15="","",IF(MAX(B15,$B$4)&gt;$D$4,0,MIN(12,DATEDIF(MAX(B15,$B$4),$D$4,"m"))))</f>
      </c>
      <c r="E15" s="9">
        <f>IF(A15="","",ROUNDUP(D15*2.5,0))</f>
      </c>
      <c r="F15" s="9">
        <f>IF(A15="","",SUMIFS($E$30:$E$50,$A$30:$A$50,A15,$D$30:$D$50,"Congés payés"))</f>
      </c>
      <c r="G15" s="10">
        <f>IF(A15="","",C15+E15-F15)</f>
      </c>
    </row>
    <row r="16" spans="1:7" x14ac:dyDescent="0.25">
      <c r="A16" s="6"/>
      <c r="B16" s="7"/>
      <c r="C16" s="8"/>
      <c r="D16" s="9">
        <f>IF(A16="","",IF(MAX(B16,$B$4)&gt;$D$4,0,MIN(12,DATEDIF(MAX(B16,$B$4),$D$4,"m"))))</f>
      </c>
      <c r="E16" s="9">
        <f>IF(A16="","",ROUNDUP(D16*2.5,0))</f>
      </c>
      <c r="F16" s="9">
        <f>IF(A16="","",SUMIFS($E$30:$E$50,$A$30:$A$50,A16,$D$30:$D$50,"Congés payés"))</f>
      </c>
      <c r="G16" s="10">
        <f>IF(A16="","",C16+E16-F16)</f>
      </c>
    </row>
    <row r="17" spans="1:7" x14ac:dyDescent="0.25">
      <c r="A17" s="6"/>
      <c r="B17" s="7"/>
      <c r="C17" s="8"/>
      <c r="D17" s="9">
        <f>IF(A17="","",IF(MAX(B17,$B$4)&gt;$D$4,0,MIN(12,DATEDIF(MAX(B17,$B$4),$D$4,"m"))))</f>
      </c>
      <c r="E17" s="9">
        <f>IF(A17="","",ROUNDUP(D17*2.5,0))</f>
      </c>
      <c r="F17" s="9">
        <f>IF(A17="","",SUMIFS($E$30:$E$50,$A$30:$A$50,A17,$D$30:$D$50,"Congés payés"))</f>
      </c>
      <c r="G17" s="10">
        <f>IF(A17="","",C17+E17-F17)</f>
      </c>
    </row>
    <row r="18" spans="1:7" x14ac:dyDescent="0.25">
      <c r="A18" s="6"/>
      <c r="B18" s="7"/>
      <c r="C18" s="8"/>
      <c r="D18" s="9">
        <f>IF(A18="","",IF(MAX(B18,$B$4)&gt;$D$4,0,MIN(12,DATEDIF(MAX(B18,$B$4),$D$4,"m"))))</f>
      </c>
      <c r="E18" s="9">
        <f>IF(A18="","",ROUNDUP(D18*2.5,0))</f>
      </c>
      <c r="F18" s="9">
        <f>IF(A18="","",SUMIFS($E$30:$E$50,$A$30:$A$50,A18,$D$30:$D$50,"Congés payés"))</f>
      </c>
      <c r="G18" s="10">
        <f>IF(A18="","",C18+E18-F18)</f>
      </c>
    </row>
    <row r="19" spans="1:7" x14ac:dyDescent="0.25">
      <c r="A19" s="6"/>
      <c r="B19" s="7"/>
      <c r="C19" s="8"/>
      <c r="D19" s="9">
        <f>IF(A19="","",IF(MAX(B19,$B$4)&gt;$D$4,0,MIN(12,DATEDIF(MAX(B19,$B$4),$D$4,"m"))))</f>
      </c>
      <c r="E19" s="9">
        <f>IF(A19="","",ROUNDUP(D19*2.5,0))</f>
      </c>
      <c r="F19" s="9">
        <f>IF(A19="","",SUMIFS($E$30:$E$50,$A$30:$A$50,A19,$D$30:$D$50,"Congés payés"))</f>
      </c>
      <c r="G19" s="10">
        <f>IF(A19="","",C19+E19-F19)</f>
      </c>
    </row>
    <row r="20" spans="1:7" x14ac:dyDescent="0.25">
      <c r="A20" s="6"/>
      <c r="B20" s="7"/>
      <c r="C20" s="8"/>
      <c r="D20" s="9">
        <f>IF(A20="","",IF(MAX(B20,$B$4)&gt;$D$4,0,MIN(12,DATEDIF(MAX(B20,$B$4),$D$4,"m"))))</f>
      </c>
      <c r="E20" s="9">
        <f>IF(A20="","",ROUNDUP(D20*2.5,0))</f>
      </c>
      <c r="F20" s="9">
        <f>IF(A20="","",SUMIFS($E$30:$E$50,$A$30:$A$50,A20,$D$30:$D$50,"Congés payés"))</f>
      </c>
      <c r="G20" s="10">
        <f>IF(A20="","",C20+E20-F20)</f>
      </c>
    </row>
    <row r="21" spans="1:7" x14ac:dyDescent="0.25">
      <c r="A21" s="6"/>
      <c r="B21" s="7"/>
      <c r="C21" s="8"/>
      <c r="D21" s="9">
        <f>IF(A21="","",IF(MAX(B21,$B$4)&gt;$D$4,0,MIN(12,DATEDIF(MAX(B21,$B$4),$D$4,"m"))))</f>
      </c>
      <c r="E21" s="9">
        <f>IF(A21="","",ROUNDUP(D21*2.5,0))</f>
      </c>
      <c r="F21" s="9">
        <f>IF(A21="","",SUMIFS($E$30:$E$50,$A$30:$A$50,A21,$D$30:$D$50,"Congés payés"))</f>
      </c>
      <c r="G21" s="10">
        <f>IF(A21="","",C21+E21-F21)</f>
      </c>
    </row>
    <row r="22" spans="1:7" x14ac:dyDescent="0.25">
      <c r="A22" s="6"/>
      <c r="B22" s="7"/>
      <c r="C22" s="8"/>
      <c r="D22" s="9">
        <f>IF(A22="","",IF(MAX(B22,$B$4)&gt;$D$4,0,MIN(12,DATEDIF(MAX(B22,$B$4),$D$4,"m"))))</f>
      </c>
      <c r="E22" s="9">
        <f>IF(A22="","",ROUNDUP(D22*2.5,0))</f>
      </c>
      <c r="F22" s="9">
        <f>IF(A22="","",SUMIFS($E$30:$E$50,$A$30:$A$50,A22,$D$30:$D$50,"Congés payés"))</f>
      </c>
      <c r="G22" s="10">
        <f>IF(A22="","",C22+E22-F22)</f>
      </c>
    </row>
    <row r="23" spans="1:7" x14ac:dyDescent="0.25">
      <c r="A23" s="6"/>
      <c r="B23" s="7"/>
      <c r="C23" s="8"/>
      <c r="D23" s="9">
        <f>IF(A23="","",IF(MAX(B23,$B$4)&gt;$D$4,0,MIN(12,DATEDIF(MAX(B23,$B$4),$D$4,"m"))))</f>
      </c>
      <c r="E23" s="9">
        <f>IF(A23="","",ROUNDUP(D23*2.5,0))</f>
      </c>
      <c r="F23" s="9">
        <f>IF(A23="","",SUMIFS($E$30:$E$50,$A$30:$A$50,A23,$D$30:$D$50,"Congés payés"))</f>
      </c>
      <c r="G23" s="10">
        <f>IF(A23="","",C23+E23-F23)</f>
      </c>
    </row>
    <row r="24" spans="1:7" x14ac:dyDescent="0.25">
      <c r="A24" s="6"/>
      <c r="B24" s="7"/>
      <c r="C24" s="8"/>
      <c r="D24" s="9">
        <f>IF(A24="","",IF(MAX(B24,$B$4)&gt;$D$4,0,MIN(12,DATEDIF(MAX(B24,$B$4),$D$4,"m"))))</f>
      </c>
      <c r="E24" s="9">
        <f>IF(A24="","",ROUNDUP(D24*2.5,0))</f>
      </c>
      <c r="F24" s="9">
        <f>IF(A24="","",SUMIFS($E$30:$E$50,$A$30:$A$50,A24,$D$30:$D$50,"Congés payés"))</f>
      </c>
      <c r="G24" s="10">
        <f>IF(A24="","",C24+E24-F24)</f>
      </c>
    </row>
    <row r="25" spans="1:7" x14ac:dyDescent="0.25">
      <c r="A25" s="6"/>
      <c r="B25" s="7"/>
      <c r="C25" s="8"/>
      <c r="D25" s="9">
        <f>IF(A25="","",IF(MAX(B25,$B$4)&gt;$D$4,0,MIN(12,DATEDIF(MAX(B25,$B$4),$D$4,"m"))))</f>
      </c>
      <c r="E25" s="9">
        <f>IF(A25="","",ROUNDUP(D25*2.5,0))</f>
      </c>
      <c r="F25" s="9">
        <f>IF(A25="","",SUMIFS($E$30:$E$50,$A$30:$A$50,A25,$D$30:$D$50,"Congés payés"))</f>
      </c>
      <c r="G25" s="10">
        <f>IF(A25="","",C25+E25-F25)</f>
      </c>
    </row>
    <row r="28" spans="1:1" x14ac:dyDescent="0.25">
      <c r="A28" s="11" t="s">
        <v>24</v>
      </c>
    </row>
    <row r="29" ht="32" customHeight="1" spans="1:5" x14ac:dyDescent="0.25">
      <c r="A29" s="5" t="s">
        <v>4</v>
      </c>
      <c r="B29" s="5" t="s">
        <v>13</v>
      </c>
      <c r="C29" s="5" t="s">
        <v>14</v>
      </c>
      <c r="D29" s="5" t="s">
        <v>15</v>
      </c>
      <c r="E29" s="5" t="s">
        <v>16</v>
      </c>
    </row>
    <row r="30" spans="1:5" x14ac:dyDescent="0.25">
      <c r="A30" s="6" t="s">
        <v>19</v>
      </c>
      <c r="B30" s="7">
        <v>46244</v>
      </c>
      <c r="C30" s="7">
        <v>46256</v>
      </c>
      <c r="D30" s="6" t="s">
        <v>25</v>
      </c>
      <c r="E30" s="9">
        <f>IF(OR(B30="",C30=""),"",NETWORKDAYS.INTL(B30,C30,"0000001",'Jours fériés'!$A$5:$A$30))</f>
      </c>
    </row>
    <row r="31" spans="1:5" x14ac:dyDescent="0.25">
      <c r="A31" s="6" t="s">
        <v>20</v>
      </c>
      <c r="B31" s="7">
        <v>46223</v>
      </c>
      <c r="C31" s="7">
        <v>46228</v>
      </c>
      <c r="D31" s="6" t="s">
        <v>25</v>
      </c>
      <c r="E31" s="9">
        <f>IF(OR(B31="",C31=""),"",NETWORKDAYS.INTL(B31,C31,"0000001",'Jours fériés'!$A$5:$A$30))</f>
      </c>
    </row>
    <row r="32" spans="1:5" x14ac:dyDescent="0.25">
      <c r="A32" s="6" t="s">
        <v>22</v>
      </c>
      <c r="B32" s="7">
        <v>46251</v>
      </c>
      <c r="C32" s="7">
        <v>46263</v>
      </c>
      <c r="D32" s="6" t="s">
        <v>25</v>
      </c>
      <c r="E32" s="9">
        <f>IF(OR(B32="",C32=""),"",NETWORKDAYS.INTL(B32,C32,"0000001",'Jours fériés'!$A$5:$A$30))</f>
      </c>
    </row>
    <row r="33" spans="1:5" x14ac:dyDescent="0.25">
      <c r="A33" s="6" t="s">
        <v>23</v>
      </c>
      <c r="B33" s="7">
        <v>46300</v>
      </c>
      <c r="C33" s="7">
        <v>46301</v>
      </c>
      <c r="D33" s="6" t="s">
        <v>26</v>
      </c>
      <c r="E33" s="9">
        <f>IF(OR(B33="",C33=""),"",NETWORKDAYS.INTL(B33,C33,"0000001",'Jours fériés'!$A$5:$A$30))</f>
      </c>
    </row>
    <row r="34" spans="1:5" x14ac:dyDescent="0.25">
      <c r="A34" s="6"/>
      <c r="B34" s="7"/>
      <c r="C34" s="7"/>
      <c r="D34" s="6"/>
      <c r="E34" s="9">
        <f>IF(OR(B34="",C34=""),"",NETWORKDAYS.INTL(B34,C34,"0000001",'Jours fériés'!$A$5:$A$30))</f>
      </c>
    </row>
    <row r="35" spans="1:5" x14ac:dyDescent="0.25">
      <c r="A35" s="6"/>
      <c r="B35" s="7"/>
      <c r="C35" s="7"/>
      <c r="D35" s="6"/>
      <c r="E35" s="9">
        <f>IF(OR(B35="",C35=""),"",NETWORKDAYS.INTL(B35,C35,"0000001",'Jours fériés'!$A$5:$A$30))</f>
      </c>
    </row>
    <row r="36" spans="1:5" x14ac:dyDescent="0.25">
      <c r="A36" s="6"/>
      <c r="B36" s="7"/>
      <c r="C36" s="7"/>
      <c r="D36" s="6"/>
      <c r="E36" s="9">
        <f>IF(OR(B36="",C36=""),"",NETWORKDAYS.INTL(B36,C36,"0000001",'Jours fériés'!$A$5:$A$30))</f>
      </c>
    </row>
    <row r="37" spans="1:5" x14ac:dyDescent="0.25">
      <c r="A37" s="6"/>
      <c r="B37" s="7"/>
      <c r="C37" s="7"/>
      <c r="D37" s="6"/>
      <c r="E37" s="9">
        <f>IF(OR(B37="",C37=""),"",NETWORKDAYS.INTL(B37,C37,"0000001",'Jours fériés'!$A$5:$A$30))</f>
      </c>
    </row>
    <row r="38" spans="1:5" x14ac:dyDescent="0.25">
      <c r="A38" s="6"/>
      <c r="B38" s="7"/>
      <c r="C38" s="7"/>
      <c r="D38" s="6"/>
      <c r="E38" s="9">
        <f>IF(OR(B38="",C38=""),"",NETWORKDAYS.INTL(B38,C38,"0000001",'Jours fériés'!$A$5:$A$30))</f>
      </c>
    </row>
    <row r="39" spans="1:5" x14ac:dyDescent="0.25">
      <c r="A39" s="6"/>
      <c r="B39" s="7"/>
      <c r="C39" s="7"/>
      <c r="D39" s="6"/>
      <c r="E39" s="9">
        <f>IF(OR(B39="",C39=""),"",NETWORKDAYS.INTL(B39,C39,"0000001",'Jours fériés'!$A$5:$A$30))</f>
      </c>
    </row>
    <row r="40" spans="1:5" x14ac:dyDescent="0.25">
      <c r="A40" s="6"/>
      <c r="B40" s="7"/>
      <c r="C40" s="7"/>
      <c r="D40" s="6"/>
      <c r="E40" s="9">
        <f>IF(OR(B40="",C40=""),"",NETWORKDAYS.INTL(B40,C40,"0000001",'Jours fériés'!$A$5:$A$30))</f>
      </c>
    </row>
    <row r="41" spans="1:5" x14ac:dyDescent="0.25">
      <c r="A41" s="6"/>
      <c r="B41" s="7"/>
      <c r="C41" s="7"/>
      <c r="D41" s="6"/>
      <c r="E41" s="9">
        <f>IF(OR(B41="",C41=""),"",NETWORKDAYS.INTL(B41,C41,"0000001",'Jours fériés'!$A$5:$A$30))</f>
      </c>
    </row>
    <row r="42" spans="1:5" x14ac:dyDescent="0.25">
      <c r="A42" s="6"/>
      <c r="B42" s="7"/>
      <c r="C42" s="7"/>
      <c r="D42" s="6"/>
      <c r="E42" s="9">
        <f>IF(OR(B42="",C42=""),"",NETWORKDAYS.INTL(B42,C42,"0000001",'Jours fériés'!$A$5:$A$30))</f>
      </c>
    </row>
    <row r="43" spans="1:5" x14ac:dyDescent="0.25">
      <c r="A43" s="6"/>
      <c r="B43" s="7"/>
      <c r="C43" s="7"/>
      <c r="D43" s="6"/>
      <c r="E43" s="9">
        <f>IF(OR(B43="",C43=""),"",NETWORKDAYS.INTL(B43,C43,"0000001",'Jours fériés'!$A$5:$A$30))</f>
      </c>
    </row>
    <row r="44" spans="1:5" x14ac:dyDescent="0.25">
      <c r="A44" s="6"/>
      <c r="B44" s="7"/>
      <c r="C44" s="7"/>
      <c r="D44" s="6"/>
      <c r="E44" s="9">
        <f>IF(OR(B44="",C44=""),"",NETWORKDAYS.INTL(B44,C44,"0000001",'Jours fériés'!$A$5:$A$30))</f>
      </c>
    </row>
    <row r="45" spans="1:5" x14ac:dyDescent="0.25">
      <c r="A45" s="6"/>
      <c r="B45" s="7"/>
      <c r="C45" s="7"/>
      <c r="D45" s="6"/>
      <c r="E45" s="9">
        <f>IF(OR(B45="",C45=""),"",NETWORKDAYS.INTL(B45,C45,"0000001",'Jours fériés'!$A$5:$A$30))</f>
      </c>
    </row>
    <row r="46" spans="1:5" x14ac:dyDescent="0.25">
      <c r="A46" s="6"/>
      <c r="B46" s="7"/>
      <c r="C46" s="7"/>
      <c r="D46" s="6"/>
      <c r="E46" s="9">
        <f>IF(OR(B46="",C46=""),"",NETWORKDAYS.INTL(B46,C46,"0000001",'Jours fériés'!$A$5:$A$30))</f>
      </c>
    </row>
    <row r="47" spans="1:5" x14ac:dyDescent="0.25">
      <c r="A47" s="6"/>
      <c r="B47" s="7"/>
      <c r="C47" s="7"/>
      <c r="D47" s="6"/>
      <c r="E47" s="9">
        <f>IF(OR(B47="",C47=""),"",NETWORKDAYS.INTL(B47,C47,"0000001",'Jours fériés'!$A$5:$A$30))</f>
      </c>
    </row>
    <row r="48" spans="1:5" x14ac:dyDescent="0.25">
      <c r="A48" s="6"/>
      <c r="B48" s="7"/>
      <c r="C48" s="7"/>
      <c r="D48" s="6"/>
      <c r="E48" s="9">
        <f>IF(OR(B48="",C48=""),"",NETWORKDAYS.INTL(B48,C48,"0000001",'Jours fériés'!$A$5:$A$30))</f>
      </c>
    </row>
    <row r="49" spans="1:5" x14ac:dyDescent="0.25">
      <c r="A49" s="6"/>
      <c r="B49" s="7"/>
      <c r="C49" s="7"/>
      <c r="D49" s="6"/>
      <c r="E49" s="9">
        <f>IF(OR(B49="",C49=""),"",NETWORKDAYS.INTL(B49,C49,"0000001",'Jours fériés'!$A$5:$A$30))</f>
      </c>
    </row>
  </sheetData>
  <mergeCells count="2">
    <mergeCell ref="A1:G1"/>
    <mergeCell ref="A2:G2"/>
  </mergeCells>
  <dataValidations count="1">
    <dataValidation type="list" allowBlank="1" sqref="D30:D49">
      <formula1>"Congés payés,Récupération,Sans solde,Autre"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22" customWidth="1"/>
  </cols>
  <sheetData>
    <row r="1" spans="1:7" x14ac:dyDescent="0.25">
      <c r="A1" s="1" t="s">
        <v>27</v>
      </c>
      <c r="B1" s="1"/>
      <c r="C1" s="1"/>
      <c r="D1" s="1"/>
      <c r="E1" s="1"/>
      <c r="F1" s="1"/>
      <c r="G1" s="1"/>
    </row>
    <row r="2" spans="1:7" x14ac:dyDescent="0.25">
      <c r="A2" s="2" t="s">
        <v>28</v>
      </c>
      <c r="B2" s="2"/>
      <c r="C2" s="2"/>
      <c r="D2" s="2"/>
      <c r="E2" s="2"/>
      <c r="F2" s="2"/>
      <c r="G2" s="2"/>
    </row>
    <row r="4" ht="32" customHeight="1" spans="1:2" x14ac:dyDescent="0.25">
      <c r="A4" s="5" t="s">
        <v>29</v>
      </c>
      <c r="B4" s="5" t="s">
        <v>30</v>
      </c>
    </row>
    <row r="5" spans="1:2" x14ac:dyDescent="0.25">
      <c r="A5" s="12">
        <v>46217</v>
      </c>
      <c r="B5" s="13" t="s">
        <v>31</v>
      </c>
    </row>
    <row r="6" spans="1:2" x14ac:dyDescent="0.25">
      <c r="A6" s="12">
        <v>46249</v>
      </c>
      <c r="B6" s="13" t="s">
        <v>32</v>
      </c>
    </row>
    <row r="7" spans="1:2" x14ac:dyDescent="0.25">
      <c r="A7" s="12">
        <v>46327</v>
      </c>
      <c r="B7" s="13" t="s">
        <v>33</v>
      </c>
    </row>
    <row r="8" spans="1:2" x14ac:dyDescent="0.25">
      <c r="A8" s="12">
        <v>46337</v>
      </c>
      <c r="B8" s="13" t="s">
        <v>34</v>
      </c>
    </row>
    <row r="9" spans="1:2" x14ac:dyDescent="0.25">
      <c r="A9" s="12">
        <v>46381</v>
      </c>
      <c r="B9" s="13" t="s">
        <v>35</v>
      </c>
    </row>
    <row r="10" spans="1:2" x14ac:dyDescent="0.25">
      <c r="A10" s="12">
        <v>46388</v>
      </c>
      <c r="B10" s="13" t="s">
        <v>36</v>
      </c>
    </row>
    <row r="11" spans="1:2" x14ac:dyDescent="0.25">
      <c r="A11" s="12">
        <v>46475</v>
      </c>
      <c r="B11" s="13" t="s">
        <v>37</v>
      </c>
    </row>
    <row r="12" spans="1:2" x14ac:dyDescent="0.25">
      <c r="A12" s="12">
        <v>46508</v>
      </c>
      <c r="B12" s="13" t="s">
        <v>38</v>
      </c>
    </row>
    <row r="13" spans="1:2" x14ac:dyDescent="0.25">
      <c r="A13" s="12">
        <v>46513</v>
      </c>
      <c r="B13" s="13" t="s">
        <v>39</v>
      </c>
    </row>
    <row r="14" spans="1:2" x14ac:dyDescent="0.25">
      <c r="A14" s="12">
        <v>46515</v>
      </c>
      <c r="B14" s="13" t="s">
        <v>40</v>
      </c>
    </row>
    <row r="15" spans="1:2" x14ac:dyDescent="0.25">
      <c r="A15" s="12">
        <v>46524</v>
      </c>
      <c r="B15" s="13" t="s">
        <v>41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28" customHeight="1" spans="1:1" x14ac:dyDescent="0.25">
      <c r="A1" s="14" t="s">
        <v>42</v>
      </c>
    </row>
    <row r="2" ht="34" customHeight="1" spans="1:1" x14ac:dyDescent="0.25">
      <c r="A2" s="15" t="s">
        <v>43</v>
      </c>
    </row>
    <row r="3" ht="34" customHeight="1" spans="1:1" x14ac:dyDescent="0.25">
      <c r="A3" s="15" t="s">
        <v>44</v>
      </c>
    </row>
    <row r="4" ht="34" customHeight="1" spans="1:1" x14ac:dyDescent="0.25">
      <c r="A4" s="15" t="s">
        <v>45</v>
      </c>
    </row>
    <row r="5" ht="34" customHeight="1" spans="1:1" x14ac:dyDescent="0.25">
      <c r="A5" s="15" t="s">
        <v>46</v>
      </c>
    </row>
    <row r="6" ht="34" customHeight="1" spans="1:1" x14ac:dyDescent="0.25">
      <c r="A6" s="15" t="s">
        <v>47</v>
      </c>
    </row>
    <row r="7" ht="34" customHeight="1" spans="1:1" x14ac:dyDescent="0.25">
      <c r="A7" s="15" t="s">
        <v>48</v>
      </c>
    </row>
    <row r="8" ht="34" customHeight="1" spans="1:1" x14ac:dyDescent="0.25">
      <c r="A8" s="1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 congés</vt:lpstr>
      <vt:lpstr>Absences</vt:lpstr>
      <vt:lpstr>Exemple</vt:lpstr>
      <vt:lpstr>Jours fériés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Smarly</dc:creator>
  <dc:title/>
  <dc:subject/>
  <dc:description/>
  <cp:keywords/>
  <cp:category/>
  <cp:lastModifiedBy>Unknown</cp:lastModifiedBy>
  <dcterms:created xsi:type="dcterms:W3CDTF">2026-10-19T00:51:04Z</dcterms:created>
  <dcterms:modified xsi:type="dcterms:W3CDTF">2026-10-19T00:51:04Z</dcterms:modified>
</cp:coreProperties>
</file>